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<sst xmlns="http://schemas.openxmlformats.org/spreadsheetml/2006/main" count="122" uniqueCount="60">
  <si>
    <t>活動の区分</t>
  </si>
  <si>
    <t>単位</t>
  </si>
  <si>
    <t>原油換算係数</t>
  </si>
  <si>
    <t>単位
発熱量</t>
  </si>
  <si>
    <t>小分類</t>
  </si>
  <si>
    <t>名称</t>
  </si>
  <si>
    <t>燃料の使用</t>
  </si>
  <si>
    <t>燃料使用量</t>
  </si>
  <si>
    <t>原油(コンデンセートを除く。)</t>
  </si>
  <si>
    <t>㍑</t>
  </si>
  <si>
    <t>原油のうちコンデンセート(NGL)</t>
  </si>
  <si>
    <t/>
  </si>
  <si>
    <t>揮発油（ガソリン）</t>
  </si>
  <si>
    <t>ナフサ</t>
  </si>
  <si>
    <t>灯油</t>
  </si>
  <si>
    <t>軽油</t>
  </si>
  <si>
    <t>Ａ重油</t>
  </si>
  <si>
    <t>㍑</t>
  </si>
  <si>
    <t>Ｂ・Ｃ重油</t>
  </si>
  <si>
    <t>石油アスファルト</t>
  </si>
  <si>
    <t>kg</t>
  </si>
  <si>
    <t>石油コークス</t>
  </si>
  <si>
    <t>液化石油ガス(ＬＰＧ)</t>
  </si>
  <si>
    <t>石油系炭化水素ガス</t>
  </si>
  <si>
    <t>Nm3</t>
  </si>
  <si>
    <t>液化天然ガス（ＬＮＧ）</t>
  </si>
  <si>
    <t>その他可燃性天然ガス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</si>
  <si>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</si>
  <si>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</si>
  <si>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</si>
  <si>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</si>
  <si>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</si>
  <si>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</si>
  <si>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</si>
  <si>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</si>
  <si>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都市ガス(13A)</t>
  </si>
  <si>
    <t>他人から供給された熱の使用</t>
  </si>
  <si>
    <t>熱使用量</t>
  </si>
  <si>
    <t>産業用蒸気</t>
  </si>
  <si>
    <t>MJ</t>
  </si>
  <si>
    <t>産業用以外の蒸気</t>
  </si>
  <si>
    <t>温水</t>
  </si>
  <si>
    <t>冷水</t>
  </si>
  <si>
    <t>他人から供給された電気の使用</t>
  </si>
  <si>
    <t>昼間買電</t>
  </si>
  <si>
    <t>kWh</t>
  </si>
  <si>
    <t>夜間買電</t>
  </si>
  <si>
    <t>買電</t>
  </si>
  <si>
    <t>合計</t>
  </si>
  <si>
    <t>黄色セル</t>
  </si>
  <si>
    <t>に数値を入力してください。</t>
  </si>
  <si>
    <t>原油換算量（kL）</t>
  </si>
  <si>
    <t>燃料等
使用量</t>
  </si>
  <si>
    <t>その他</t>
  </si>
  <si>
    <t>電気事業者</t>
  </si>
  <si>
    <t>排出係数</t>
  </si>
  <si>
    <t>原油換算</t>
  </si>
  <si>
    <t>CO2排出量
(t-CO2)</t>
  </si>
  <si>
    <t xml:space="preserve"> </t>
  </si>
  <si>
    <r>
      <t>燃料、熱および電気の原油換算、CO</t>
    </r>
    <r>
      <rPr>
        <b/>
        <sz val="9"/>
        <rFont val="ＭＳ Ｐゴシック"/>
        <family val="3"/>
      </rPr>
      <t>2</t>
    </r>
    <r>
      <rPr>
        <b/>
        <sz val="12"/>
        <rFont val="ＭＳ Ｐゴシック"/>
        <family val="3"/>
      </rPr>
      <t>排出換算表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</si>
</sst>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####"/>
    <numFmt numFmtId="177" formatCode="0.000_ "/>
    <numFmt numFmtId="178" formatCode="#,##0.0_ "/>
    <numFmt numFmtId="179" formatCode="0.0000_);[Red]\(0.0000\)"/>
    <numFmt numFmtId="180" formatCode="#,##0_ "/>
    <numFmt numFmtId="181" formatCode="0.0_);[Red]\(0.0\)"/>
    <numFmt numFmtId="182" formatCode="0.00000_ "/>
    <numFmt numFmtId="183" formatCode="#,##0.0000_ "/>
    <numFmt numFmtId="184" formatCode="0.0_ "/>
    <numFmt numFmtId="185" formatCode="#,##0_);[Red]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.000_ "/>
    <numFmt numFmtId="190" formatCode="#,##0.00_ "/>
    <numFmt numFmtId="191" formatCode="#,##0.00000_ "/>
    <numFmt numFmtId="192" formatCode="0.0000_ "/>
    <numFmt numFmtId="193" formatCode="0_ "/>
    <numFmt numFmtId="194" formatCode="0.00_);[Red]\(0.00\)"/>
  </numFmts>
  <fonts count="5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明朝"/>
      <family val="1"/>
    </font>
    <font>
      <b/>
      <sz val="9"/>
      <name val="ＭＳ 明朝"/>
      <family val="1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60" applyNumberFormat="1" applyFont="1" applyFill="1" applyBorder="1" applyAlignment="1" applyProtection="1">
      <alignment horizontal="left" vertical="center" shrinkToFit="1"/>
      <protection/>
    </xf>
    <xf numFmtId="49" fontId="7" fillId="0" borderId="14" xfId="0" applyNumberFormat="1" applyFont="1" applyFill="1" applyBorder="1" applyAlignment="1" applyProtection="1">
      <alignment vertical="center" shrinkToFit="1"/>
      <protection/>
    </xf>
    <xf numFmtId="0" fontId="8" fillId="0" borderId="12" xfId="60" applyFont="1" applyFill="1" applyBorder="1" applyAlignment="1" applyProtection="1">
      <alignment horizontal="left" vertical="center" wrapText="1" shrinkToFit="1"/>
      <protection/>
    </xf>
    <xf numFmtId="0" fontId="8" fillId="0" borderId="10" xfId="60" applyFont="1" applyFill="1" applyBorder="1" applyAlignment="1" applyProtection="1">
      <alignment horizontal="left" vertical="center" wrapText="1"/>
      <protection/>
    </xf>
    <xf numFmtId="177" fontId="3" fillId="33" borderId="10" xfId="0" applyNumberFormat="1" applyFont="1" applyFill="1" applyBorder="1" applyAlignment="1" applyProtection="1">
      <alignment vertical="center" shrinkToFit="1"/>
      <protection/>
    </xf>
    <xf numFmtId="0" fontId="3" fillId="33" borderId="10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Alignment="1" applyProtection="1">
      <alignment vertical="center"/>
      <protection/>
    </xf>
    <xf numFmtId="182" fontId="3" fillId="0" borderId="0" xfId="0" applyNumberFormat="1" applyFont="1" applyFill="1" applyAlignment="1" applyProtection="1">
      <alignment vertical="center"/>
      <protection/>
    </xf>
    <xf numFmtId="49" fontId="9" fillId="0" borderId="15" xfId="60" applyNumberFormat="1" applyFont="1" applyFill="1" applyBorder="1" applyAlignment="1" applyProtection="1">
      <alignment horizontal="left" vertical="center" shrinkToFit="1"/>
      <protection/>
    </xf>
    <xf numFmtId="49" fontId="9" fillId="0" borderId="14" xfId="0" applyNumberFormat="1" applyFont="1" applyFill="1" applyBorder="1" applyAlignment="1" applyProtection="1">
      <alignment vertical="center" shrinkToFit="1"/>
      <protection/>
    </xf>
    <xf numFmtId="0" fontId="8" fillId="0" borderId="12" xfId="60" applyFont="1" applyFill="1" applyBorder="1" applyAlignment="1" applyProtection="1">
      <alignment horizontal="left" vertical="center" wrapText="1"/>
      <protection/>
    </xf>
    <xf numFmtId="49" fontId="7" fillId="0" borderId="15" xfId="60" applyNumberFormat="1" applyFont="1" applyFill="1" applyBorder="1" applyAlignment="1" applyProtection="1">
      <alignment horizontal="left" vertical="center" shrinkToFit="1"/>
      <protection/>
    </xf>
    <xf numFmtId="49" fontId="7" fillId="0" borderId="16" xfId="0" applyNumberFormat="1" applyFont="1" applyFill="1" applyBorder="1" applyAlignment="1" applyProtection="1">
      <alignment vertical="center" shrinkToFit="1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85" fontId="3" fillId="34" borderId="10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NumberFormat="1" applyFont="1" applyAlignment="1" applyProtection="1">
      <alignment horizontal="right" vertical="center"/>
      <protection/>
    </xf>
    <xf numFmtId="49" fontId="7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35" borderId="17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7" fillId="0" borderId="13" xfId="60" applyNumberFormat="1" applyFont="1" applyFill="1" applyBorder="1" applyAlignment="1" applyProtection="1">
      <alignment horizontal="left" vertical="center" wrapText="1"/>
      <protection/>
    </xf>
    <xf numFmtId="49" fontId="7" fillId="0" borderId="15" xfId="60" applyNumberFormat="1" applyFont="1" applyFill="1" applyBorder="1" applyAlignment="1" applyProtection="1">
      <alignment horizontal="left" vertical="center" wrapText="1"/>
      <protection/>
    </xf>
    <xf numFmtId="49" fontId="7" fillId="0" borderId="20" xfId="6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 applyProtection="1">
      <alignment horizontal="left" vertical="center" shrinkToFit="1"/>
      <protection/>
    </xf>
    <xf numFmtId="49" fontId="7" fillId="0" borderId="20" xfId="0" applyNumberFormat="1" applyFont="1" applyFill="1" applyBorder="1" applyAlignment="1" applyProtection="1">
      <alignment horizontal="left" vertical="center" shrinkToFit="1"/>
      <protection/>
    </xf>
    <xf numFmtId="0" fontId="3" fillId="33" borderId="13" xfId="0" applyNumberFormat="1" applyFont="1" applyFill="1" applyBorder="1" applyAlignment="1" applyProtection="1">
      <alignment horizontal="center" vertical="center" shrinkToFit="1"/>
      <protection/>
    </xf>
    <xf numFmtId="0" fontId="3" fillId="33" borderId="15" xfId="0" applyNumberFormat="1" applyFont="1" applyFill="1" applyBorder="1" applyAlignment="1" applyProtection="1">
      <alignment horizontal="center" vertical="center" shrinkToFit="1"/>
      <protection/>
    </xf>
    <xf numFmtId="0" fontId="3" fillId="33" borderId="20" xfId="0" applyNumberFormat="1" applyFont="1" applyFill="1" applyBorder="1" applyAlignment="1" applyProtection="1">
      <alignment horizontal="center" vertical="center" shrinkToFit="1"/>
      <protection/>
    </xf>
    <xf numFmtId="49" fontId="3" fillId="35" borderId="18" xfId="0" applyNumberFormat="1" applyFont="1" applyFill="1" applyBorder="1" applyAlignment="1" applyProtection="1">
      <alignment horizontal="center" vertical="center"/>
      <protection/>
    </xf>
    <xf numFmtId="49" fontId="3" fillId="35" borderId="19" xfId="0" applyNumberFormat="1" applyFont="1" applyFill="1" applyBorder="1" applyAlignment="1" applyProtection="1">
      <alignment horizontal="center" vertical="center"/>
      <protection/>
    </xf>
    <xf numFmtId="49" fontId="3" fillId="35" borderId="13" xfId="0" applyNumberFormat="1" applyFont="1" applyFill="1" applyBorder="1" applyAlignment="1" applyProtection="1">
      <alignment horizontal="center" vertical="center" wrapText="1"/>
      <protection/>
    </xf>
    <xf numFmtId="49" fontId="3" fillId="35" borderId="2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178" fontId="3" fillId="33" borderId="10" xfId="0" applyNumberFormat="1" applyFont="1" applyFill="1" applyBorder="1" applyAlignment="1" applyProtection="1">
      <alignment vertical="center" shrinkToFit="1"/>
      <protection hidden="1"/>
    </xf>
    <xf numFmtId="178" fontId="49" fillId="36" borderId="10" xfId="0" applyNumberFormat="1" applyFont="1" applyFill="1" applyBorder="1" applyAlignment="1" applyProtection="1">
      <alignment vertical="center" shrinkToFit="1"/>
      <protection hidden="1"/>
    </xf>
    <xf numFmtId="181" fontId="3" fillId="35" borderId="1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O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O26" sqref="O25:O26"/>
    </sheetView>
  </sheetViews>
  <sheetFormatPr defaultColWidth="9.00390625" defaultRowHeight="13.5"/>
  <cols>
    <col min="1" max="1" width="14.75390625" style="3" customWidth="1"/>
    <col min="2" max="2" width="13.50390625" style="3" customWidth="1"/>
    <col min="3" max="3" width="26.00390625" style="3" customWidth="1"/>
    <col min="4" max="4" width="8.375" style="4" customWidth="1"/>
    <col min="5" max="5" width="4.625" style="3" bestFit="1" customWidth="1"/>
    <col min="6" max="6" width="6.125" style="4" hidden="1" customWidth="1"/>
    <col min="7" max="7" width="6.125" style="4" customWidth="1"/>
    <col min="8" max="8" width="6.875" style="4" customWidth="1"/>
    <col min="9" max="9" width="9.125" style="4" customWidth="1"/>
    <col min="10" max="16384" width="9.00390625" style="3" customWidth="1"/>
  </cols>
  <sheetData>
    <row r="1" ht="15" customHeight="1">
      <c r="A1" s="1"/>
    </row>
    <row r="2" ht="15" customHeight="1">
      <c r="A2" s="27" t="s">
        <v>59</v>
      </c>
    </row>
    <row r="3" spans="1:13" ht="20.25" customHeight="1">
      <c r="A3" s="1"/>
      <c r="B3" s="2"/>
      <c r="C3" s="22"/>
      <c r="H3" s="21" t="s">
        <v>49</v>
      </c>
      <c r="I3" s="22" t="s">
        <v>50</v>
      </c>
      <c r="J3" s="4"/>
      <c r="K3" s="4"/>
      <c r="L3" s="4"/>
      <c r="M3" s="4"/>
    </row>
    <row r="4" ht="15" customHeight="1"/>
    <row r="5" spans="1:12" ht="15" customHeight="1">
      <c r="A5" s="5" t="s">
        <v>0</v>
      </c>
      <c r="B5" s="6"/>
      <c r="C5" s="5"/>
      <c r="D5" s="30" t="s">
        <v>52</v>
      </c>
      <c r="E5" s="44" t="s">
        <v>1</v>
      </c>
      <c r="F5" s="45" t="s">
        <v>2</v>
      </c>
      <c r="G5" s="28" t="s">
        <v>3</v>
      </c>
      <c r="H5" s="37" t="s">
        <v>56</v>
      </c>
      <c r="I5" s="30" t="s">
        <v>51</v>
      </c>
      <c r="J5" s="40" t="s">
        <v>55</v>
      </c>
      <c r="K5" s="42" t="s">
        <v>57</v>
      </c>
      <c r="L5" s="3" t="s">
        <v>58</v>
      </c>
    </row>
    <row r="6" spans="1:11" ht="15" customHeight="1">
      <c r="A6" s="5" t="s">
        <v>4</v>
      </c>
      <c r="B6" s="6" t="s">
        <v>5</v>
      </c>
      <c r="C6" s="7" t="s">
        <v>5</v>
      </c>
      <c r="D6" s="31"/>
      <c r="E6" s="44"/>
      <c r="F6" s="46"/>
      <c r="G6" s="29"/>
      <c r="H6" s="39"/>
      <c r="I6" s="31"/>
      <c r="J6" s="41"/>
      <c r="K6" s="43"/>
    </row>
    <row r="7" spans="1:12" s="14" customFormat="1" ht="19.5" customHeight="1">
      <c r="A7" s="8" t="s">
        <v>6</v>
      </c>
      <c r="B7" s="9" t="s">
        <v>7</v>
      </c>
      <c r="C7" s="10" t="s">
        <v>8</v>
      </c>
      <c r="D7" s="23"/>
      <c r="E7" s="11" t="s">
        <v>9</v>
      </c>
      <c r="F7" s="12">
        <f aca="true" t="shared" si="0" ref="F7:F36">ROUND(G7*0.0258,5)</f>
        <v>0.98556</v>
      </c>
      <c r="G7" s="13">
        <v>38.2</v>
      </c>
      <c r="H7" s="37">
        <v>0.0258</v>
      </c>
      <c r="I7" s="47">
        <f>D7*G7*H7/1000</f>
        <v>0</v>
      </c>
      <c r="J7" s="26">
        <v>0.0187</v>
      </c>
      <c r="K7" s="49">
        <f>D7*G7*J7*44/12/1000</f>
        <v>0</v>
      </c>
      <c r="L7" s="15"/>
    </row>
    <row r="8" spans="1:12" s="14" customFormat="1" ht="19.5" customHeight="1">
      <c r="A8" s="16"/>
      <c r="B8" s="17"/>
      <c r="C8" s="18" t="s">
        <v>10</v>
      </c>
      <c r="D8" s="23"/>
      <c r="E8" s="11" t="s">
        <v>9</v>
      </c>
      <c r="F8" s="12">
        <f t="shared" si="0"/>
        <v>0.91074</v>
      </c>
      <c r="G8" s="13">
        <v>35.3</v>
      </c>
      <c r="H8" s="38"/>
      <c r="I8" s="47">
        <f>D8*G8*H7/1000</f>
        <v>0</v>
      </c>
      <c r="J8" s="26">
        <v>0.0184</v>
      </c>
      <c r="K8" s="49">
        <f aca="true" t="shared" si="1" ref="K8:K29">D8*G8*J8*44/12/1000</f>
        <v>0</v>
      </c>
      <c r="L8" s="15"/>
    </row>
    <row r="9" spans="1:12" s="14" customFormat="1" ht="19.5" customHeight="1">
      <c r="A9" s="16" t="s">
        <v>11</v>
      </c>
      <c r="B9" s="17" t="s">
        <v>11</v>
      </c>
      <c r="C9" s="18" t="s">
        <v>12</v>
      </c>
      <c r="D9" s="23"/>
      <c r="E9" s="11" t="s">
        <v>9</v>
      </c>
      <c r="F9" s="12">
        <f t="shared" si="0"/>
        <v>0.89268</v>
      </c>
      <c r="G9" s="13">
        <v>34.6</v>
      </c>
      <c r="H9" s="38"/>
      <c r="I9" s="47">
        <f>D9*G9*H7/1000</f>
        <v>0</v>
      </c>
      <c r="J9" s="26">
        <v>0.0183</v>
      </c>
      <c r="K9" s="49">
        <f t="shared" si="1"/>
        <v>0</v>
      </c>
      <c r="L9" s="15"/>
    </row>
    <row r="10" spans="1:12" s="14" customFormat="1" ht="19.5" customHeight="1">
      <c r="A10" s="16" t="s">
        <v>11</v>
      </c>
      <c r="B10" s="17" t="s">
        <v>11</v>
      </c>
      <c r="C10" s="18" t="s">
        <v>13</v>
      </c>
      <c r="D10" s="23"/>
      <c r="E10" s="11" t="s">
        <v>9</v>
      </c>
      <c r="F10" s="12">
        <f t="shared" si="0"/>
        <v>0.86688</v>
      </c>
      <c r="G10" s="13">
        <v>33.6</v>
      </c>
      <c r="H10" s="38"/>
      <c r="I10" s="47">
        <f>D10*G10*H7/1000</f>
        <v>0</v>
      </c>
      <c r="J10" s="26">
        <v>0.0182</v>
      </c>
      <c r="K10" s="49">
        <f t="shared" si="1"/>
        <v>0</v>
      </c>
      <c r="L10" s="15"/>
    </row>
    <row r="11" spans="1:12" s="14" customFormat="1" ht="19.5" customHeight="1">
      <c r="A11" s="16" t="s">
        <v>11</v>
      </c>
      <c r="B11" s="17" t="s">
        <v>11</v>
      </c>
      <c r="C11" s="18" t="s">
        <v>14</v>
      </c>
      <c r="D11" s="23"/>
      <c r="E11" s="11" t="s">
        <v>9</v>
      </c>
      <c r="F11" s="12">
        <f t="shared" si="0"/>
        <v>0.94686</v>
      </c>
      <c r="G11" s="13">
        <v>36.7</v>
      </c>
      <c r="H11" s="38"/>
      <c r="I11" s="47">
        <f>D11*G11*H7/1000</f>
        <v>0</v>
      </c>
      <c r="J11" s="26">
        <v>0.0185</v>
      </c>
      <c r="K11" s="49">
        <f t="shared" si="1"/>
        <v>0</v>
      </c>
      <c r="L11" s="15"/>
    </row>
    <row r="12" spans="1:12" s="14" customFormat="1" ht="19.5" customHeight="1">
      <c r="A12" s="16" t="s">
        <v>11</v>
      </c>
      <c r="B12" s="17" t="s">
        <v>11</v>
      </c>
      <c r="C12" s="18" t="s">
        <v>15</v>
      </c>
      <c r="D12" s="23"/>
      <c r="E12" s="11" t="s">
        <v>9</v>
      </c>
      <c r="F12" s="12">
        <f t="shared" si="0"/>
        <v>0.97266</v>
      </c>
      <c r="G12" s="13">
        <v>37.7</v>
      </c>
      <c r="H12" s="38"/>
      <c r="I12" s="47">
        <f>D12*G12*H7/1000</f>
        <v>0</v>
      </c>
      <c r="J12" s="26">
        <v>0.0187</v>
      </c>
      <c r="K12" s="49">
        <f t="shared" si="1"/>
        <v>0</v>
      </c>
      <c r="L12" s="15"/>
    </row>
    <row r="13" spans="1:12" s="14" customFormat="1" ht="19.5" customHeight="1">
      <c r="A13" s="16" t="s">
        <v>11</v>
      </c>
      <c r="B13" s="17" t="s">
        <v>11</v>
      </c>
      <c r="C13" s="18" t="s">
        <v>16</v>
      </c>
      <c r="D13" s="23"/>
      <c r="E13" s="11" t="s">
        <v>17</v>
      </c>
      <c r="F13" s="12">
        <f t="shared" si="0"/>
        <v>1.00878</v>
      </c>
      <c r="G13" s="13">
        <v>39.1</v>
      </c>
      <c r="H13" s="38"/>
      <c r="I13" s="47">
        <f>D13*G13*H7/1000</f>
        <v>0</v>
      </c>
      <c r="J13" s="26">
        <v>0.0189</v>
      </c>
      <c r="K13" s="49">
        <f t="shared" si="1"/>
        <v>0</v>
      </c>
      <c r="L13" s="15"/>
    </row>
    <row r="14" spans="1:12" s="14" customFormat="1" ht="19.5" customHeight="1">
      <c r="A14" s="16" t="s">
        <v>11</v>
      </c>
      <c r="B14" s="17" t="s">
        <v>11</v>
      </c>
      <c r="C14" s="18" t="s">
        <v>18</v>
      </c>
      <c r="D14" s="23"/>
      <c r="E14" s="11" t="s">
        <v>9</v>
      </c>
      <c r="F14" s="12">
        <f t="shared" si="0"/>
        <v>1.08102</v>
      </c>
      <c r="G14" s="13">
        <v>41.9</v>
      </c>
      <c r="H14" s="38"/>
      <c r="I14" s="47">
        <f>D14*G14*H7/1000</f>
        <v>0</v>
      </c>
      <c r="J14" s="26">
        <v>0.0195</v>
      </c>
      <c r="K14" s="49">
        <f t="shared" si="1"/>
        <v>0</v>
      </c>
      <c r="L14" s="15"/>
    </row>
    <row r="15" spans="1:12" s="14" customFormat="1" ht="19.5" customHeight="1">
      <c r="A15" s="16"/>
      <c r="B15" s="17"/>
      <c r="C15" s="18" t="s">
        <v>19</v>
      </c>
      <c r="D15" s="23"/>
      <c r="E15" s="11" t="s">
        <v>20</v>
      </c>
      <c r="F15" s="12">
        <f t="shared" si="0"/>
        <v>1.05522</v>
      </c>
      <c r="G15" s="13">
        <v>40.9</v>
      </c>
      <c r="H15" s="38"/>
      <c r="I15" s="47">
        <f>D15*G15*H7/1000</f>
        <v>0</v>
      </c>
      <c r="J15" s="26">
        <v>0.0208</v>
      </c>
      <c r="K15" s="49">
        <f t="shared" si="1"/>
        <v>0</v>
      </c>
      <c r="L15" s="15"/>
    </row>
    <row r="16" spans="1:12" s="14" customFormat="1" ht="19.5" customHeight="1">
      <c r="A16" s="16" t="s">
        <v>11</v>
      </c>
      <c r="B16" s="17" t="s">
        <v>11</v>
      </c>
      <c r="C16" s="18" t="s">
        <v>21</v>
      </c>
      <c r="D16" s="23"/>
      <c r="E16" s="11" t="s">
        <v>20</v>
      </c>
      <c r="F16" s="12">
        <f t="shared" si="0"/>
        <v>0.77142</v>
      </c>
      <c r="G16" s="13">
        <v>29.9</v>
      </c>
      <c r="H16" s="38"/>
      <c r="I16" s="47">
        <f>D16*G16*H7/1000</f>
        <v>0</v>
      </c>
      <c r="J16" s="26">
        <v>0.0254</v>
      </c>
      <c r="K16" s="49">
        <f t="shared" si="1"/>
        <v>0</v>
      </c>
      <c r="L16" s="15"/>
    </row>
    <row r="17" spans="1:12" s="14" customFormat="1" ht="19.5" customHeight="1">
      <c r="A17" s="16" t="s">
        <v>11</v>
      </c>
      <c r="B17" s="17" t="s">
        <v>11</v>
      </c>
      <c r="C17" s="18" t="s">
        <v>22</v>
      </c>
      <c r="D17" s="23"/>
      <c r="E17" s="11" t="s">
        <v>20</v>
      </c>
      <c r="F17" s="12">
        <f t="shared" si="0"/>
        <v>1.31064</v>
      </c>
      <c r="G17" s="13">
        <v>50.8</v>
      </c>
      <c r="H17" s="38"/>
      <c r="I17" s="47">
        <f>D17*G17*H7/1000</f>
        <v>0</v>
      </c>
      <c r="J17" s="26">
        <v>0.0161</v>
      </c>
      <c r="K17" s="49">
        <f t="shared" si="1"/>
        <v>0</v>
      </c>
      <c r="L17" s="15"/>
    </row>
    <row r="18" spans="1:12" s="14" customFormat="1" ht="19.5" customHeight="1">
      <c r="A18" s="16" t="s">
        <v>11</v>
      </c>
      <c r="B18" s="17" t="s">
        <v>11</v>
      </c>
      <c r="C18" s="18" t="s">
        <v>23</v>
      </c>
      <c r="D18" s="23"/>
      <c r="E18" s="11" t="s">
        <v>24</v>
      </c>
      <c r="F18" s="12">
        <f t="shared" si="0"/>
        <v>1.15842</v>
      </c>
      <c r="G18" s="13">
        <v>44.9</v>
      </c>
      <c r="H18" s="38"/>
      <c r="I18" s="47">
        <f>D18*G18*H7/1000</f>
        <v>0</v>
      </c>
      <c r="J18" s="26">
        <v>0.0142</v>
      </c>
      <c r="K18" s="49">
        <f t="shared" si="1"/>
        <v>0</v>
      </c>
      <c r="L18" s="15"/>
    </row>
    <row r="19" spans="1:12" s="14" customFormat="1" ht="19.5" customHeight="1">
      <c r="A19" s="16" t="s">
        <v>11</v>
      </c>
      <c r="B19" s="17" t="s">
        <v>11</v>
      </c>
      <c r="C19" s="18" t="s">
        <v>25</v>
      </c>
      <c r="D19" s="23"/>
      <c r="E19" s="11" t="s">
        <v>20</v>
      </c>
      <c r="F19" s="12">
        <f t="shared" si="0"/>
        <v>1.40868</v>
      </c>
      <c r="G19" s="13">
        <v>54.6</v>
      </c>
      <c r="H19" s="38"/>
      <c r="I19" s="47">
        <f>D19*G19*H7/1000</f>
        <v>0</v>
      </c>
      <c r="J19" s="26">
        <v>0.0135</v>
      </c>
      <c r="K19" s="49">
        <f t="shared" si="1"/>
        <v>0</v>
      </c>
      <c r="L19" s="15"/>
    </row>
    <row r="20" spans="1:12" s="14" customFormat="1" ht="19.5" customHeight="1">
      <c r="A20" s="16" t="s">
        <v>11</v>
      </c>
      <c r="B20" s="17" t="s">
        <v>11</v>
      </c>
      <c r="C20" s="18" t="s">
        <v>26</v>
      </c>
      <c r="D20" s="23"/>
      <c r="E20" s="11" t="s">
        <v>24</v>
      </c>
      <c r="F20" s="12">
        <f t="shared" si="0"/>
        <v>1.1223</v>
      </c>
      <c r="G20" s="13">
        <v>43.5</v>
      </c>
      <c r="H20" s="38"/>
      <c r="I20" s="47">
        <f>D20*G20*H7/1000</f>
        <v>0</v>
      </c>
      <c r="J20" s="26">
        <v>0.0139</v>
      </c>
      <c r="K20" s="49">
        <f t="shared" si="1"/>
        <v>0</v>
      </c>
      <c r="L20" s="15"/>
    </row>
    <row r="21" spans="1:12" s="14" customFormat="1" ht="19.5" customHeight="1">
      <c r="A21" s="19" t="s">
        <v>11</v>
      </c>
      <c r="B21" s="9" t="s">
        <v>11</v>
      </c>
      <c r="C21" s="18" t="s">
        <v>27</v>
      </c>
      <c r="D21" s="23"/>
      <c r="E21" s="11" t="s">
        <v>20</v>
      </c>
      <c r="F21" s="12">
        <f t="shared" si="0"/>
        <v>0.7482</v>
      </c>
      <c r="G21" s="13">
        <v>29</v>
      </c>
      <c r="H21" s="38"/>
      <c r="I21" s="47">
        <f>D21*G21*H7/1000</f>
        <v>0</v>
      </c>
      <c r="J21" s="26">
        <v>0.0245</v>
      </c>
      <c r="K21" s="49">
        <f t="shared" si="1"/>
        <v>0</v>
      </c>
      <c r="L21" s="15"/>
    </row>
    <row r="22" spans="1:12" s="14" customFormat="1" ht="19.5" customHeight="1">
      <c r="A22" s="16" t="s">
        <v>11</v>
      </c>
      <c r="B22" s="17" t="s">
        <v>11</v>
      </c>
      <c r="C22" s="18" t="s">
        <v>28</v>
      </c>
      <c r="D22" s="23"/>
      <c r="E22" s="11" t="s">
        <v>20</v>
      </c>
      <c r="F22" s="12">
        <f t="shared" si="0"/>
        <v>0.66306</v>
      </c>
      <c r="G22" s="13">
        <v>25.7</v>
      </c>
      <c r="H22" s="38"/>
      <c r="I22" s="47">
        <f>D22*G22*H7/1000</f>
        <v>0</v>
      </c>
      <c r="J22" s="26">
        <v>0.0247</v>
      </c>
      <c r="K22" s="49">
        <f t="shared" si="1"/>
        <v>0</v>
      </c>
      <c r="L22" s="15"/>
    </row>
    <row r="23" spans="1:12" s="14" customFormat="1" ht="19.5" customHeight="1">
      <c r="A23" s="16" t="s">
        <v>11</v>
      </c>
      <c r="B23" s="17" t="s">
        <v>11</v>
      </c>
      <c r="C23" s="18" t="s">
        <v>29</v>
      </c>
      <c r="D23" s="23"/>
      <c r="E23" s="11" t="s">
        <v>20</v>
      </c>
      <c r="F23" s="12">
        <f t="shared" si="0"/>
        <v>0.69402</v>
      </c>
      <c r="G23" s="13">
        <v>26.9</v>
      </c>
      <c r="H23" s="38"/>
      <c r="I23" s="47">
        <f>D23*G23*H7/1000</f>
        <v>0</v>
      </c>
      <c r="J23" s="26">
        <v>0.0255</v>
      </c>
      <c r="K23" s="49">
        <f t="shared" si="1"/>
        <v>0</v>
      </c>
      <c r="L23" s="15"/>
    </row>
    <row r="24" spans="1:12" s="14" customFormat="1" ht="19.5" customHeight="1">
      <c r="A24" s="16" t="s">
        <v>11</v>
      </c>
      <c r="B24" s="17" t="s">
        <v>11</v>
      </c>
      <c r="C24" s="18" t="s">
        <v>30</v>
      </c>
      <c r="D24" s="23"/>
      <c r="E24" s="11" t="s">
        <v>20</v>
      </c>
      <c r="F24" s="12">
        <f t="shared" si="0"/>
        <v>0.75852</v>
      </c>
      <c r="G24" s="13">
        <v>29.4</v>
      </c>
      <c r="H24" s="38"/>
      <c r="I24" s="47">
        <f>D24*G24*H7/1000</f>
        <v>0</v>
      </c>
      <c r="J24" s="26">
        <v>0.0294</v>
      </c>
      <c r="K24" s="49">
        <f t="shared" si="1"/>
        <v>0</v>
      </c>
      <c r="L24" s="15"/>
    </row>
    <row r="25" spans="1:12" s="14" customFormat="1" ht="19.5" customHeight="1">
      <c r="A25" s="16"/>
      <c r="B25" s="17"/>
      <c r="C25" s="18" t="s">
        <v>31</v>
      </c>
      <c r="D25" s="23"/>
      <c r="E25" s="11" t="s">
        <v>20</v>
      </c>
      <c r="F25" s="12">
        <f t="shared" si="0"/>
        <v>0.96234</v>
      </c>
      <c r="G25" s="13">
        <v>37.3</v>
      </c>
      <c r="H25" s="38"/>
      <c r="I25" s="47">
        <f>D25*G25*H7/1000</f>
        <v>0</v>
      </c>
      <c r="J25" s="26">
        <v>0.0209</v>
      </c>
      <c r="K25" s="49">
        <f t="shared" si="1"/>
        <v>0</v>
      </c>
      <c r="L25" s="15"/>
    </row>
    <row r="26" spans="1:12" s="14" customFormat="1" ht="19.5" customHeight="1">
      <c r="A26" s="16" t="s">
        <v>11</v>
      </c>
      <c r="B26" s="17" t="s">
        <v>11</v>
      </c>
      <c r="C26" s="18" t="s">
        <v>32</v>
      </c>
      <c r="D26" s="23"/>
      <c r="E26" s="11" t="s">
        <v>24</v>
      </c>
      <c r="F26" s="12">
        <f t="shared" si="0"/>
        <v>0.54438</v>
      </c>
      <c r="G26" s="13">
        <v>21.1</v>
      </c>
      <c r="H26" s="38"/>
      <c r="I26" s="47">
        <f>D26*G26*H7/1000</f>
        <v>0</v>
      </c>
      <c r="J26" s="26">
        <v>0.011</v>
      </c>
      <c r="K26" s="49">
        <f t="shared" si="1"/>
        <v>0</v>
      </c>
      <c r="L26" s="15"/>
    </row>
    <row r="27" spans="1:12" s="14" customFormat="1" ht="19.5" customHeight="1">
      <c r="A27" s="16" t="s">
        <v>11</v>
      </c>
      <c r="B27" s="17" t="s">
        <v>11</v>
      </c>
      <c r="C27" s="18" t="s">
        <v>33</v>
      </c>
      <c r="D27" s="23"/>
      <c r="E27" s="11" t="s">
        <v>24</v>
      </c>
      <c r="F27" s="12">
        <f t="shared" si="0"/>
        <v>0.08798</v>
      </c>
      <c r="G27" s="13">
        <v>3.41</v>
      </c>
      <c r="H27" s="38"/>
      <c r="I27" s="47">
        <f>D27*G27*H7/1000</f>
        <v>0</v>
      </c>
      <c r="J27" s="26">
        <v>0.0266</v>
      </c>
      <c r="K27" s="49">
        <f t="shared" si="1"/>
        <v>0</v>
      </c>
      <c r="L27" s="15"/>
    </row>
    <row r="28" spans="1:12" s="14" customFormat="1" ht="19.5" customHeight="1">
      <c r="A28" s="16" t="s">
        <v>11</v>
      </c>
      <c r="B28" s="17" t="s">
        <v>11</v>
      </c>
      <c r="C28" s="18" t="s">
        <v>34</v>
      </c>
      <c r="D28" s="23"/>
      <c r="E28" s="11" t="s">
        <v>24</v>
      </c>
      <c r="F28" s="12">
        <f t="shared" si="0"/>
        <v>0.21698</v>
      </c>
      <c r="G28" s="13">
        <v>8.41</v>
      </c>
      <c r="H28" s="38"/>
      <c r="I28" s="47">
        <f>D28*G28*H7/1000</f>
        <v>0</v>
      </c>
      <c r="J28" s="26">
        <v>0.0384</v>
      </c>
      <c r="K28" s="49">
        <f t="shared" si="1"/>
        <v>0</v>
      </c>
      <c r="L28" s="15"/>
    </row>
    <row r="29" spans="1:12" s="14" customFormat="1" ht="19.5" customHeight="1">
      <c r="A29" s="16" t="s">
        <v>11</v>
      </c>
      <c r="B29" s="17" t="s">
        <v>11</v>
      </c>
      <c r="C29" s="18" t="s">
        <v>35</v>
      </c>
      <c r="D29" s="23"/>
      <c r="E29" s="11" t="s">
        <v>24</v>
      </c>
      <c r="F29" s="12">
        <f t="shared" si="0"/>
        <v>1.161</v>
      </c>
      <c r="G29" s="13">
        <v>45</v>
      </c>
      <c r="H29" s="38"/>
      <c r="I29" s="47">
        <f>D29*G29*H7/1000</f>
        <v>0</v>
      </c>
      <c r="J29" s="26">
        <v>0.0136</v>
      </c>
      <c r="K29" s="49">
        <f t="shared" si="1"/>
        <v>0</v>
      </c>
      <c r="L29" s="15"/>
    </row>
    <row r="30" spans="1:11" s="14" customFormat="1" ht="19.5" customHeight="1">
      <c r="A30" s="32" t="s">
        <v>36</v>
      </c>
      <c r="B30" s="20" t="s">
        <v>37</v>
      </c>
      <c r="C30" s="18" t="s">
        <v>38</v>
      </c>
      <c r="D30" s="23"/>
      <c r="E30" s="11" t="s">
        <v>39</v>
      </c>
      <c r="F30" s="12">
        <f t="shared" si="0"/>
        <v>0.02632</v>
      </c>
      <c r="G30" s="13">
        <v>1.02</v>
      </c>
      <c r="H30" s="38"/>
      <c r="I30" s="47">
        <f>D30*G30*H7/1000</f>
        <v>0</v>
      </c>
      <c r="J30" s="26">
        <v>0.06</v>
      </c>
      <c r="K30" s="49">
        <f aca="true" t="shared" si="2" ref="K30:K36">D30*J30/1000</f>
        <v>0</v>
      </c>
    </row>
    <row r="31" spans="1:11" s="14" customFormat="1" ht="19.5" customHeight="1">
      <c r="A31" s="33"/>
      <c r="B31" s="9"/>
      <c r="C31" s="18" t="s">
        <v>40</v>
      </c>
      <c r="D31" s="23"/>
      <c r="E31" s="11" t="s">
        <v>39</v>
      </c>
      <c r="F31" s="12">
        <f t="shared" si="0"/>
        <v>0.03509</v>
      </c>
      <c r="G31" s="13">
        <v>1.36</v>
      </c>
      <c r="H31" s="38"/>
      <c r="I31" s="47">
        <f>D31*G31*H7/1000</f>
        <v>0</v>
      </c>
      <c r="J31" s="26">
        <v>0.057</v>
      </c>
      <c r="K31" s="49">
        <f t="shared" si="2"/>
        <v>0</v>
      </c>
    </row>
    <row r="32" spans="1:11" s="14" customFormat="1" ht="19.5" customHeight="1">
      <c r="A32" s="33"/>
      <c r="B32" s="9"/>
      <c r="C32" s="18" t="s">
        <v>41</v>
      </c>
      <c r="D32" s="23"/>
      <c r="E32" s="11" t="s">
        <v>39</v>
      </c>
      <c r="F32" s="12">
        <f t="shared" si="0"/>
        <v>0.03509</v>
      </c>
      <c r="G32" s="13">
        <v>1.36</v>
      </c>
      <c r="H32" s="38"/>
      <c r="I32" s="47">
        <f>D32*G32*H7/1000</f>
        <v>0</v>
      </c>
      <c r="J32" s="26">
        <v>0.057</v>
      </c>
      <c r="K32" s="49">
        <f t="shared" si="2"/>
        <v>0</v>
      </c>
    </row>
    <row r="33" spans="1:11" s="14" customFormat="1" ht="19.5" customHeight="1">
      <c r="A33" s="34"/>
      <c r="B33" s="9"/>
      <c r="C33" s="18" t="s">
        <v>42</v>
      </c>
      <c r="D33" s="23"/>
      <c r="E33" s="11" t="s">
        <v>39</v>
      </c>
      <c r="F33" s="12">
        <f t="shared" si="0"/>
        <v>0.03509</v>
      </c>
      <c r="G33" s="13">
        <v>1.36</v>
      </c>
      <c r="H33" s="38"/>
      <c r="I33" s="47">
        <f>D33*G33*H7/1000</f>
        <v>0</v>
      </c>
      <c r="J33" s="26">
        <v>0.057</v>
      </c>
      <c r="K33" s="49">
        <f t="shared" si="2"/>
        <v>0</v>
      </c>
    </row>
    <row r="34" spans="1:11" s="14" customFormat="1" ht="19.5" customHeight="1">
      <c r="A34" s="32" t="s">
        <v>43</v>
      </c>
      <c r="B34" s="35" t="s">
        <v>54</v>
      </c>
      <c r="C34" s="18" t="s">
        <v>44</v>
      </c>
      <c r="D34" s="23"/>
      <c r="E34" s="11" t="s">
        <v>45</v>
      </c>
      <c r="F34" s="12">
        <f t="shared" si="0"/>
        <v>0.25723</v>
      </c>
      <c r="G34" s="13">
        <v>9.97</v>
      </c>
      <c r="H34" s="38"/>
      <c r="I34" s="47">
        <f>D34*G34*H7/1000</f>
        <v>0</v>
      </c>
      <c r="J34" s="26">
        <v>0.435</v>
      </c>
      <c r="K34" s="49">
        <f t="shared" si="2"/>
        <v>0</v>
      </c>
    </row>
    <row r="35" spans="1:11" s="14" customFormat="1" ht="19.5" customHeight="1">
      <c r="A35" s="33"/>
      <c r="B35" s="36"/>
      <c r="C35" s="18" t="s">
        <v>46</v>
      </c>
      <c r="D35" s="23"/>
      <c r="E35" s="11" t="s">
        <v>45</v>
      </c>
      <c r="F35" s="12">
        <f t="shared" si="0"/>
        <v>0.23942</v>
      </c>
      <c r="G35" s="13">
        <v>9.28</v>
      </c>
      <c r="H35" s="38"/>
      <c r="I35" s="47">
        <f>D35*G35*H7/1000</f>
        <v>0</v>
      </c>
      <c r="J35" s="26">
        <v>0.435</v>
      </c>
      <c r="K35" s="49">
        <f t="shared" si="2"/>
        <v>0</v>
      </c>
    </row>
    <row r="36" spans="1:11" s="14" customFormat="1" ht="19.5" customHeight="1">
      <c r="A36" s="34"/>
      <c r="B36" s="25" t="s">
        <v>53</v>
      </c>
      <c r="C36" s="18" t="s">
        <v>47</v>
      </c>
      <c r="D36" s="23"/>
      <c r="E36" s="11" t="s">
        <v>45</v>
      </c>
      <c r="F36" s="12">
        <f t="shared" si="0"/>
        <v>0.25181</v>
      </c>
      <c r="G36" s="13">
        <v>9.76</v>
      </c>
      <c r="H36" s="39"/>
      <c r="I36" s="47">
        <f>D36*G36*H7/1000</f>
        <v>0</v>
      </c>
      <c r="J36" s="26">
        <v>0.435</v>
      </c>
      <c r="K36" s="49">
        <f t="shared" si="2"/>
        <v>0</v>
      </c>
    </row>
    <row r="37" spans="7:11" ht="27" customHeight="1">
      <c r="G37" s="24" t="s">
        <v>48</v>
      </c>
      <c r="H37" s="24"/>
      <c r="I37" s="48">
        <f>SUM(I7:I36)</f>
        <v>0</v>
      </c>
      <c r="J37" s="14"/>
      <c r="K37" s="48">
        <f>SUM(K7:K36)</f>
        <v>0</v>
      </c>
    </row>
    <row r="38" spans="10:11" ht="15" customHeight="1">
      <c r="J38" s="14"/>
      <c r="K38" s="14"/>
    </row>
    <row r="39" spans="10:11" ht="15" customHeight="1">
      <c r="J39" s="14"/>
      <c r="K39" s="14"/>
    </row>
    <row r="40" spans="10:11" ht="15" customHeight="1">
      <c r="J40" s="14"/>
      <c r="K40" s="14"/>
    </row>
    <row r="41" spans="10:11" ht="15" customHeight="1">
      <c r="J41" s="14"/>
      <c r="K41" s="14"/>
    </row>
  </sheetData>
  <sheetProtection/>
  <mergeCells count="12">
    <mergeCell ref="J5:J6"/>
    <mergeCell ref="K5:K6"/>
    <mergeCell ref="H5:H6"/>
    <mergeCell ref="D5:D6"/>
    <mergeCell ref="E5:E6"/>
    <mergeCell ref="F5:F6"/>
    <mergeCell ref="G5:G6"/>
    <mergeCell ref="I5:I6"/>
    <mergeCell ref="A30:A33"/>
    <mergeCell ref="A34:A36"/>
    <mergeCell ref="B34:B35"/>
    <mergeCell ref="H7:H36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hashimoto-t</cp:lastModifiedBy>
  <cp:lastPrinted>2020-03-02T00:10:29Z</cp:lastPrinted>
  <dcterms:created xsi:type="dcterms:W3CDTF">2014-06-30T07:40:16Z</dcterms:created>
  <dcterms:modified xsi:type="dcterms:W3CDTF">2020-03-02T00:12:22Z</dcterms:modified>
  <cp:category/>
  <cp:version/>
  <cp:contentType/>
  <cp:contentStatus/>
</cp:coreProperties>
</file>